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<sst xmlns="http://schemas.openxmlformats.org/spreadsheetml/2006/main" count="48" uniqueCount="47">
  <si>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</si>
  <si>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</si>
  <si>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</si>
  <si>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</si>
  <si>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</si>
  <si>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</si>
  <si>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</si>
  <si>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</si>
  <si>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</si>
  <si>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</si>
  <si>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</si>
  <si>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</si>
  <si>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</si>
  <si>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</si>
  <si>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</si>
  <si>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</si>
  <si>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</si>
  <si>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</si>
  <si>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</si>
  <si>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</si>
  <si>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</si>
  <si>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</si>
  <si>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</si>
  <si>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</si>
  <si>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</si>
  <si>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</si>
  <si>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</si>
  <si>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Ov-h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</si>
  <si>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</si>
  <si>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</si>
  <si>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</si>
  <si>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</si>
  <si>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</si>
  <si>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</si>
  <si>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</si>
  <si>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</si>
  <si>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</si>
  <si>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</si>
  <si>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</si>
  <si>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</si>
  <si>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</si>
  <si>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Municipal Court -- Case Filings</t>
  </si>
  <si>
    <t>Srebrenik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</si>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</sst>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3"/>
  <sheetViews>
    <sheetView tabSelected="1" workbookViewId="0" topLeftCell="A32">
      <selection activeCell="L45" sqref="A42:L4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42</v>
      </c>
      <c r="E2" s="11"/>
    </row>
    <row r="3" ht="26.25">
      <c r="A3" s="11" t="s">
        <v>41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31</v>
      </c>
      <c r="G5" s="6" t="s">
        <v>32</v>
      </c>
      <c r="H5" s="6" t="s">
        <v>37</v>
      </c>
      <c r="I5" s="6" t="s">
        <v>36</v>
      </c>
      <c r="J5" s="6" t="s">
        <v>39</v>
      </c>
      <c r="K5" s="5"/>
      <c r="L5" s="7" t="s">
        <v>40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33</v>
      </c>
      <c r="H6" s="9" t="s">
        <v>35</v>
      </c>
      <c r="I6" s="9" t="s">
        <v>35</v>
      </c>
      <c r="J6" s="9" t="s">
        <v>30</v>
      </c>
      <c r="K6" s="9" t="s">
        <v>29</v>
      </c>
      <c r="L6" s="10" t="s">
        <v>38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406</v>
      </c>
      <c r="C8" s="12">
        <v>244</v>
      </c>
      <c r="D8" s="12">
        <v>177</v>
      </c>
      <c r="E8" s="12">
        <v>179</v>
      </c>
      <c r="F8" s="12">
        <v>72</v>
      </c>
      <c r="G8" s="12">
        <f>PRODUCT(F8,2)</f>
        <v>144</v>
      </c>
      <c r="H8" s="12">
        <f aca="true" t="shared" si="0" ref="H8:H21">AVERAGE(B8,C8,D8,E8,G8)</f>
        <v>230</v>
      </c>
      <c r="I8" s="12">
        <f aca="true" t="shared" si="1" ref="I8:I21">AVERAGE(E8,G8)</f>
        <v>161.5</v>
      </c>
      <c r="J8" s="12">
        <v>220</v>
      </c>
      <c r="K8" s="12">
        <f>POWER(J8,-1)</f>
        <v>0.004545454545454545</v>
      </c>
      <c r="L8" s="13">
        <f>PRODUCT(I8,K8)</f>
        <v>0.734090909090909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93</v>
      </c>
      <c r="C9" s="12">
        <v>46</v>
      </c>
      <c r="D9" s="12">
        <v>86</v>
      </c>
      <c r="E9" s="12">
        <v>99</v>
      </c>
      <c r="F9" s="12">
        <v>39</v>
      </c>
      <c r="G9" s="12">
        <f aca="true" t="shared" si="2" ref="G9:G35">PRODUCT(F9,2)</f>
        <v>78</v>
      </c>
      <c r="H9" s="12">
        <f t="shared" si="0"/>
        <v>80.4</v>
      </c>
      <c r="I9" s="12">
        <f t="shared" si="1"/>
        <v>88.5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22</v>
      </c>
      <c r="C10" s="12">
        <v>12</v>
      </c>
      <c r="D10" s="12">
        <v>11</v>
      </c>
      <c r="E10" s="12">
        <v>13</v>
      </c>
      <c r="F10" s="12">
        <v>2</v>
      </c>
      <c r="G10" s="12">
        <f t="shared" si="2"/>
        <v>4</v>
      </c>
      <c r="H10" s="12">
        <f t="shared" si="0"/>
        <v>12.4</v>
      </c>
      <c r="I10" s="12">
        <f t="shared" si="1"/>
        <v>8.5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0.038636363636363635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30</v>
      </c>
      <c r="C11" s="12">
        <v>42</v>
      </c>
      <c r="D11" s="12">
        <v>61</v>
      </c>
      <c r="E11" s="12">
        <v>70</v>
      </c>
      <c r="F11" s="12">
        <v>47</v>
      </c>
      <c r="G11" s="12">
        <f t="shared" si="2"/>
        <v>94</v>
      </c>
      <c r="H11" s="12">
        <f t="shared" si="0"/>
        <v>59.4</v>
      </c>
      <c r="I11" s="12">
        <f t="shared" si="1"/>
        <v>82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/>
      <c r="C12" s="12"/>
      <c r="D12" s="12"/>
      <c r="E12" s="12"/>
      <c r="F12" s="12">
        <v>0</v>
      </c>
      <c r="G12" s="12">
        <f t="shared" si="2"/>
        <v>0</v>
      </c>
      <c r="H12" s="12">
        <f t="shared" si="0"/>
        <v>0</v>
      </c>
      <c r="I12" s="12">
        <f t="shared" si="1"/>
        <v>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154</v>
      </c>
      <c r="C13" s="12">
        <v>230</v>
      </c>
      <c r="D13" s="12">
        <v>227</v>
      </c>
      <c r="E13" s="12">
        <v>190</v>
      </c>
      <c r="F13" s="12">
        <v>73</v>
      </c>
      <c r="G13" s="12">
        <f t="shared" si="2"/>
        <v>146</v>
      </c>
      <c r="H13" s="12">
        <f t="shared" si="0"/>
        <v>189.4</v>
      </c>
      <c r="I13" s="12">
        <f t="shared" si="1"/>
        <v>168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341</v>
      </c>
      <c r="C14" s="12">
        <v>447</v>
      </c>
      <c r="D14" s="12">
        <v>399</v>
      </c>
      <c r="E14" s="12">
        <v>387</v>
      </c>
      <c r="F14" s="12">
        <v>214</v>
      </c>
      <c r="G14" s="12">
        <f t="shared" si="2"/>
        <v>428</v>
      </c>
      <c r="H14" s="12">
        <f t="shared" si="0"/>
        <v>400.4</v>
      </c>
      <c r="I14" s="12">
        <f t="shared" si="1"/>
        <v>407.5</v>
      </c>
      <c r="J14" s="12">
        <v>300</v>
      </c>
      <c r="K14" s="12">
        <f t="shared" si="3"/>
        <v>0.0033333333333333335</v>
      </c>
      <c r="L14" s="13">
        <f t="shared" si="4"/>
        <v>1.3583333333333334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10</v>
      </c>
      <c r="C15" s="12">
        <v>51</v>
      </c>
      <c r="D15" s="12">
        <v>52</v>
      </c>
      <c r="E15" s="12">
        <v>25</v>
      </c>
      <c r="F15" s="12">
        <v>22</v>
      </c>
      <c r="G15" s="12">
        <f t="shared" si="2"/>
        <v>44</v>
      </c>
      <c r="H15" s="12">
        <f t="shared" si="0"/>
        <v>36.4</v>
      </c>
      <c r="I15" s="12">
        <f t="shared" si="1"/>
        <v>34.5</v>
      </c>
      <c r="J15" s="12">
        <v>300</v>
      </c>
      <c r="K15" s="12">
        <f t="shared" si="3"/>
        <v>0.0033333333333333335</v>
      </c>
      <c r="L15" s="13">
        <f t="shared" si="4"/>
        <v>0.115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0</v>
      </c>
      <c r="D16" s="12">
        <v>147</v>
      </c>
      <c r="E16" s="12">
        <v>91</v>
      </c>
      <c r="F16" s="12">
        <v>25</v>
      </c>
      <c r="G16" s="12">
        <f t="shared" si="2"/>
        <v>50</v>
      </c>
      <c r="H16" s="12">
        <f t="shared" si="0"/>
        <v>57.6</v>
      </c>
      <c r="I16" s="12">
        <f t="shared" si="1"/>
        <v>70.5</v>
      </c>
      <c r="J16" s="12">
        <v>600</v>
      </c>
      <c r="K16" s="12">
        <f t="shared" si="3"/>
        <v>0.0016666666666666668</v>
      </c>
      <c r="L16" s="13">
        <f t="shared" si="4"/>
        <v>0.11750000000000001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0</v>
      </c>
      <c r="C17" s="12">
        <v>69</v>
      </c>
      <c r="D17" s="12">
        <v>58</v>
      </c>
      <c r="E17" s="12">
        <v>60</v>
      </c>
      <c r="F17" s="12">
        <v>18</v>
      </c>
      <c r="G17" s="12">
        <f t="shared" si="2"/>
        <v>36</v>
      </c>
      <c r="H17" s="12">
        <f t="shared" si="0"/>
        <v>44.6</v>
      </c>
      <c r="I17" s="12">
        <f t="shared" si="1"/>
        <v>48</v>
      </c>
      <c r="J17" s="12">
        <v>600</v>
      </c>
      <c r="K17" s="12">
        <f t="shared" si="3"/>
        <v>0.0016666666666666668</v>
      </c>
      <c r="L17" s="13">
        <f t="shared" si="4"/>
        <v>0.08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244</v>
      </c>
      <c r="C18" s="12">
        <v>201</v>
      </c>
      <c r="D18" s="12">
        <v>508</v>
      </c>
      <c r="E18" s="12">
        <v>539</v>
      </c>
      <c r="F18" s="12">
        <v>140</v>
      </c>
      <c r="G18" s="12">
        <f t="shared" si="2"/>
        <v>280</v>
      </c>
      <c r="H18" s="12">
        <f t="shared" si="0"/>
        <v>354.4</v>
      </c>
      <c r="I18" s="12">
        <f t="shared" si="1"/>
        <v>409.5</v>
      </c>
      <c r="J18" s="14">
        <v>750</v>
      </c>
      <c r="K18" s="12">
        <f t="shared" si="3"/>
        <v>0.0013333333333333333</v>
      </c>
      <c r="L18" s="13">
        <f t="shared" si="4"/>
        <v>0.5459999999999999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25</v>
      </c>
      <c r="C19" s="12">
        <v>19</v>
      </c>
      <c r="D19" s="12">
        <v>522</v>
      </c>
      <c r="E19" s="12">
        <v>33</v>
      </c>
      <c r="F19" s="12">
        <v>15</v>
      </c>
      <c r="G19" s="12">
        <f t="shared" si="2"/>
        <v>30</v>
      </c>
      <c r="H19" s="12">
        <f t="shared" si="0"/>
        <v>125.8</v>
      </c>
      <c r="I19" s="12">
        <f t="shared" si="1"/>
        <v>31.5</v>
      </c>
      <c r="J19" s="14">
        <v>300</v>
      </c>
      <c r="K19" s="12">
        <f t="shared" si="3"/>
        <v>0.0033333333333333335</v>
      </c>
      <c r="L19" s="13">
        <f t="shared" si="4"/>
        <v>0.10500000000000001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148</v>
      </c>
      <c r="C20" s="12">
        <v>226</v>
      </c>
      <c r="D20" s="12">
        <v>573</v>
      </c>
      <c r="E20" s="12">
        <v>377</v>
      </c>
      <c r="F20" s="12">
        <v>200</v>
      </c>
      <c r="G20" s="12">
        <f t="shared" si="2"/>
        <v>400</v>
      </c>
      <c r="H20" s="12">
        <f t="shared" si="0"/>
        <v>344.8</v>
      </c>
      <c r="I20" s="12">
        <f t="shared" si="1"/>
        <v>388.5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28</v>
      </c>
      <c r="C21" s="12">
        <v>5</v>
      </c>
      <c r="D21" s="12">
        <v>4</v>
      </c>
      <c r="E21" s="12">
        <v>4</v>
      </c>
      <c r="F21" s="12">
        <v>0</v>
      </c>
      <c r="G21" s="12">
        <f t="shared" si="2"/>
        <v>0</v>
      </c>
      <c r="H21" s="12">
        <f t="shared" si="0"/>
        <v>8.2</v>
      </c>
      <c r="I21" s="12">
        <f t="shared" si="1"/>
        <v>2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>AVERAGE(B22,C22,D22,E22,G22)</f>
        <v>0</v>
      </c>
      <c r="I22" s="12">
        <f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15</v>
      </c>
      <c r="C23" s="12">
        <v>20</v>
      </c>
      <c r="D23" s="12">
        <v>387</v>
      </c>
      <c r="E23" s="12">
        <v>74</v>
      </c>
      <c r="F23" s="12">
        <v>24</v>
      </c>
      <c r="G23" s="12">
        <f t="shared" si="2"/>
        <v>48</v>
      </c>
      <c r="H23" s="12">
        <f aca="true" t="shared" si="5" ref="H23:H35">AVERAGE(B23,C23,D23,E23,G23)</f>
        <v>108.8</v>
      </c>
      <c r="I23" s="12">
        <f aca="true" t="shared" si="6" ref="I23:I35">AVERAGE(E23,G23)</f>
        <v>61</v>
      </c>
      <c r="J23" s="14">
        <v>3300</v>
      </c>
      <c r="K23" s="12">
        <f t="shared" si="3"/>
        <v>0.00030303030303030303</v>
      </c>
      <c r="L23" s="13">
        <f t="shared" si="4"/>
        <v>0.018484848484848486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515</v>
      </c>
      <c r="C24" s="12">
        <v>512</v>
      </c>
      <c r="D24" s="12">
        <v>208</v>
      </c>
      <c r="E24" s="12">
        <v>738</v>
      </c>
      <c r="F24" s="12">
        <v>577</v>
      </c>
      <c r="G24" s="12">
        <f t="shared" si="2"/>
        <v>1154</v>
      </c>
      <c r="H24" s="12">
        <f t="shared" si="5"/>
        <v>625.4</v>
      </c>
      <c r="I24" s="12">
        <f t="shared" si="6"/>
        <v>946</v>
      </c>
      <c r="J24" s="14">
        <v>3300</v>
      </c>
      <c r="K24" s="12">
        <f t="shared" si="3"/>
        <v>0.00030303030303030303</v>
      </c>
      <c r="L24" s="13">
        <f t="shared" si="4"/>
        <v>0.2866666666666667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20</v>
      </c>
      <c r="C25" s="12">
        <v>40</v>
      </c>
      <c r="D25" s="12">
        <v>72</v>
      </c>
      <c r="E25" s="12">
        <v>62</v>
      </c>
      <c r="F25" s="12">
        <v>5</v>
      </c>
      <c r="G25" s="12">
        <f t="shared" si="2"/>
        <v>10</v>
      </c>
      <c r="H25" s="12">
        <f t="shared" si="5"/>
        <v>40.8</v>
      </c>
      <c r="I25" s="12">
        <f t="shared" si="6"/>
        <v>36</v>
      </c>
      <c r="J25" s="14">
        <v>3300</v>
      </c>
      <c r="K25" s="12">
        <f t="shared" si="3"/>
        <v>0.00030303030303030303</v>
      </c>
      <c r="L25" s="13">
        <f t="shared" si="4"/>
        <v>0.01090909090909091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75</v>
      </c>
      <c r="C27" s="12">
        <v>65</v>
      </c>
      <c r="D27" s="12">
        <v>58</v>
      </c>
      <c r="E27" s="12">
        <v>21</v>
      </c>
      <c r="F27" s="12">
        <v>10</v>
      </c>
      <c r="G27" s="12">
        <f t="shared" si="2"/>
        <v>20</v>
      </c>
      <c r="H27" s="12">
        <f t="shared" si="5"/>
        <v>47.8</v>
      </c>
      <c r="I27" s="12">
        <f t="shared" si="6"/>
        <v>20.5</v>
      </c>
      <c r="J27" s="14">
        <v>5500</v>
      </c>
      <c r="K27" s="12">
        <f t="shared" si="3"/>
        <v>0.0001818181818181818</v>
      </c>
      <c r="L27" s="13">
        <f t="shared" si="4"/>
        <v>0.003727272727272727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114</v>
      </c>
      <c r="C28" s="12">
        <v>239</v>
      </c>
      <c r="D28" s="12">
        <v>281</v>
      </c>
      <c r="E28" s="12">
        <v>131</v>
      </c>
      <c r="F28" s="12">
        <v>89</v>
      </c>
      <c r="G28" s="12">
        <f t="shared" si="2"/>
        <v>178</v>
      </c>
      <c r="H28" s="12">
        <f t="shared" si="5"/>
        <v>188.6</v>
      </c>
      <c r="I28" s="12">
        <f t="shared" si="6"/>
        <v>154.5</v>
      </c>
      <c r="J28" s="14">
        <v>5500</v>
      </c>
      <c r="K28" s="12">
        <f t="shared" si="3"/>
        <v>0.0001818181818181818</v>
      </c>
      <c r="L28" s="13">
        <f t="shared" si="4"/>
        <v>0.02809090909090909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10</v>
      </c>
      <c r="C29" s="12">
        <v>3</v>
      </c>
      <c r="D29" s="12">
        <v>3</v>
      </c>
      <c r="E29" s="12">
        <v>8</v>
      </c>
      <c r="F29" s="12">
        <v>2</v>
      </c>
      <c r="G29" s="12">
        <f t="shared" si="2"/>
        <v>4</v>
      </c>
      <c r="H29" s="12">
        <f t="shared" si="5"/>
        <v>5.6</v>
      </c>
      <c r="I29" s="12">
        <f t="shared" si="6"/>
        <v>6</v>
      </c>
      <c r="J29" s="14">
        <v>5500</v>
      </c>
      <c r="K29" s="12">
        <f t="shared" si="3"/>
        <v>0.0001818181818181818</v>
      </c>
      <c r="L29" s="13">
        <f t="shared" si="4"/>
        <v>0.0010909090909090907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0</v>
      </c>
      <c r="D31" s="12">
        <v>1</v>
      </c>
      <c r="E31" s="12">
        <v>7</v>
      </c>
      <c r="F31" s="12">
        <v>9</v>
      </c>
      <c r="G31" s="12">
        <f t="shared" si="2"/>
        <v>18</v>
      </c>
      <c r="H31" s="12">
        <f t="shared" si="5"/>
        <v>5.2</v>
      </c>
      <c r="I31" s="12">
        <f t="shared" si="6"/>
        <v>12.5</v>
      </c>
      <c r="J31" s="14">
        <v>900</v>
      </c>
      <c r="K31" s="12">
        <f t="shared" si="3"/>
        <v>0.0011111111111111111</v>
      </c>
      <c r="L31" s="13">
        <f t="shared" si="4"/>
        <v>0.013888888888888888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27</v>
      </c>
      <c r="D32" s="12">
        <v>229</v>
      </c>
      <c r="E32" s="12">
        <v>64</v>
      </c>
      <c r="F32" s="12">
        <v>21</v>
      </c>
      <c r="G32" s="12">
        <f t="shared" si="2"/>
        <v>42</v>
      </c>
      <c r="H32" s="12">
        <f t="shared" si="5"/>
        <v>72.4</v>
      </c>
      <c r="I32" s="12">
        <f t="shared" si="6"/>
        <v>53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7</v>
      </c>
      <c r="C34" s="12">
        <v>19</v>
      </c>
      <c r="D34" s="12">
        <v>11</v>
      </c>
      <c r="E34" s="12">
        <v>19</v>
      </c>
      <c r="F34" s="12">
        <v>11</v>
      </c>
      <c r="G34" s="12">
        <f t="shared" si="2"/>
        <v>22</v>
      </c>
      <c r="H34" s="12">
        <f t="shared" si="5"/>
        <v>15.6</v>
      </c>
      <c r="I34" s="12">
        <f t="shared" si="6"/>
        <v>20.5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285</v>
      </c>
      <c r="C35" s="12">
        <v>482</v>
      </c>
      <c r="D35" s="12">
        <v>440</v>
      </c>
      <c r="E35" s="12">
        <v>473</v>
      </c>
      <c r="F35" s="12">
        <v>215</v>
      </c>
      <c r="G35" s="12">
        <f t="shared" si="2"/>
        <v>430</v>
      </c>
      <c r="H35" s="12">
        <f t="shared" si="5"/>
        <v>422</v>
      </c>
      <c r="I35" s="12">
        <f t="shared" si="6"/>
        <v>451.5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>
        <f>SUM(L8:L35)</f>
        <v>3.457419191919192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6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6" t="s">
        <v>34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>
        <v>-0.12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3">
        <f>SUM(L37:L44)</f>
        <v>3.337419191919192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2002-07-20T09:18:53Z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